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H10" i="1" l="1"/>
  <c r="H8" i="1"/>
  <c r="B20" i="1"/>
  <c r="B21" i="1"/>
  <c r="B22" i="1"/>
  <c r="B23" i="1"/>
  <c r="B19" i="1"/>
  <c r="A24" i="1"/>
  <c r="A20" i="1"/>
  <c r="A21" i="1"/>
  <c r="A22" i="1"/>
  <c r="A23" i="1"/>
  <c r="A19" i="1"/>
  <c r="B13" i="1"/>
  <c r="C8" i="1" s="1"/>
  <c r="J8" i="1" s="1"/>
  <c r="J16" i="1" s="1"/>
  <c r="J19" i="1" s="1"/>
  <c r="I8" i="1" l="1"/>
  <c r="B24" i="1"/>
  <c r="C19" i="1" s="1"/>
  <c r="J10" i="1" l="1"/>
  <c r="J21" i="1" s="1"/>
  <c r="I10" i="1"/>
</calcChain>
</file>

<file path=xl/comments1.xml><?xml version="1.0" encoding="utf-8"?>
<comments xmlns="http://schemas.openxmlformats.org/spreadsheetml/2006/main">
  <authors>
    <author>profsergio.net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profsergio.net:</t>
        </r>
        <r>
          <rPr>
            <sz val="9"/>
            <color indexed="81"/>
            <rFont val="Tahoma"/>
            <family val="2"/>
          </rPr>
          <t xml:space="preserve">
Não se confunde com custos fixos!
</t>
        </r>
      </text>
    </comment>
  </commentList>
</comments>
</file>

<file path=xl/sharedStrings.xml><?xml version="1.0" encoding="utf-8"?>
<sst xmlns="http://schemas.openxmlformats.org/spreadsheetml/2006/main" count="30" uniqueCount="29">
  <si>
    <t>PIS/COFINS</t>
  </si>
  <si>
    <t>Comissões</t>
  </si>
  <si>
    <t>ICMS ou ISSQN</t>
  </si>
  <si>
    <t>Lucro Desejado</t>
  </si>
  <si>
    <t>%</t>
  </si>
  <si>
    <t>TOTAL</t>
  </si>
  <si>
    <t>Despesas adm (por ex. propaganda)</t>
  </si>
  <si>
    <t>Obs.: Divide-se por 100 para converter em unidade, já que será um "divisor".</t>
  </si>
  <si>
    <t>FORMAÇÃO DO PREÇO DE VENDA</t>
  </si>
  <si>
    <t>MARK-UP DIVISOR</t>
  </si>
  <si>
    <r>
      <t>MARK-UP MULTIPLICADOR =</t>
    </r>
    <r>
      <rPr>
        <b/>
        <sz val="16"/>
        <color theme="1"/>
        <rFont val="Calibri"/>
        <family val="2"/>
        <scheme val="minor"/>
      </rPr>
      <t xml:space="preserve">  ( 1 / Mark-Up Divisor ) </t>
    </r>
  </si>
  <si>
    <t>Obs.: Pode-se também calcular diretamente o Mark-Up Multiplicador..:</t>
  </si>
  <si>
    <r>
      <t>MARK-UP DIVISOR =</t>
    </r>
    <r>
      <rPr>
        <b/>
        <sz val="16"/>
        <color theme="1"/>
        <rFont val="Calibri"/>
        <family val="2"/>
        <scheme val="minor"/>
      </rPr>
      <t xml:space="preserve"> { [ 100% - ( %Custos + %LucroDesejado ) ] / 100 } </t>
    </r>
  </si>
  <si>
    <t>{ 1 / { [ 100% -( %Custos + %LucroDesejado ) ] / 100 }  }</t>
  </si>
  <si>
    <t>Conservados os valores do mark-up divisor...</t>
  </si>
  <si>
    <t>APLICANDO O MARK-UP SOBRE O CUSTO DE AQUISIÇÃO DO PRODUTO (Sem ICMS)</t>
  </si>
  <si>
    <t>Preço de Venda=</t>
  </si>
  <si>
    <t>Digite o Custo Unitário do produto ou serviço =&gt;</t>
  </si>
  <si>
    <t>Digite o Custo Fixo do Emprendimento  =&gt;</t>
  </si>
  <si>
    <t>Margem de contribuição (lucro desejado) =&gt;</t>
  </si>
  <si>
    <t>por unidade vendida</t>
  </si>
  <si>
    <t>PE (Q) = Custos Fixos / Margem de Contribuição</t>
  </si>
  <si>
    <t>PE (RB) = PE (Q) x Preço de Venda</t>
  </si>
  <si>
    <t>unidades ao mês ou ano...</t>
  </si>
  <si>
    <t>ao mês ou ano...</t>
  </si>
  <si>
    <t>faturamento bruto ao mês ou ano...</t>
  </si>
  <si>
    <t>Planilha de apoio ao Exercício de Fixação sobre Mark-Up e Ponto de Equilíbrio - By Profsergio.net</t>
  </si>
  <si>
    <t>CÉLULAS NA COR CINZA ACEITAM ENTRADA DE DADOS... Você poderá digitar outros valores nelas...</t>
  </si>
  <si>
    <r>
      <t xml:space="preserve">PONTO DE EQUILÍBRIO </t>
    </r>
    <r>
      <rPr>
        <sz val="11"/>
        <color theme="1"/>
        <rFont val="Calibri"/>
        <family val="2"/>
        <scheme val="minor"/>
      </rPr>
      <t xml:space="preserve">-- PE (em </t>
    </r>
    <r>
      <rPr>
        <u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uantidade) e PE (</t>
    </r>
    <r>
      <rPr>
        <u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eceita </t>
    </r>
    <r>
      <rPr>
        <u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ruta)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</si>
</sst>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0.000000"/>
    <numFmt numFmtId="165" formatCode="_-&quot;R$&quot;\ * #,##0.00_-;\-&quot;R$&quot;\ * #,##0.00_-;_-&quot;R$&quot;\ * &quot;-&quot;????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5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/>
    <xf numFmtId="0" fontId="0" fillId="2" borderId="0" xfId="0" applyFill="1"/>
    <xf numFmtId="0" fontId="9" fillId="2" borderId="0" xfId="0" applyFont="1" applyFill="1"/>
    <xf numFmtId="0" fontId="10" fillId="2" borderId="0" xfId="0" applyFont="1" applyFill="1"/>
    <xf numFmtId="0" fontId="9" fillId="2" borderId="0" xfId="0" applyFont="1" applyFill="1" applyAlignment="1"/>
    <xf numFmtId="0" fontId="2" fillId="2" borderId="0" xfId="0" applyFont="1" applyFill="1"/>
    <xf numFmtId="165" fontId="8" fillId="0" borderId="0" xfId="0" applyNumberFormat="1" applyFont="1"/>
    <xf numFmtId="165" fontId="6" fillId="0" borderId="0" xfId="0" applyNumberFormat="1" applyFont="1"/>
    <xf numFmtId="44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12" fillId="0" borderId="0" xfId="0" applyFont="1"/>
    <xf numFmtId="164" fontId="8" fillId="0" borderId="0" xfId="2" applyNumberFormat="1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/>
    <xf numFmtId="44" fontId="5" fillId="4" borderId="0" xfId="1" applyFont="1" applyFill="1"/>
    <xf numFmtId="1" fontId="8" fillId="0" borderId="0" xfId="0" applyNumberFormat="1" applyFont="1"/>
    <xf numFmtId="0" fontId="15" fillId="0" borderId="0" xfId="0" applyFont="1"/>
    <xf numFmtId="0" fontId="16" fillId="5" borderId="0" xfId="0" applyFont="1" applyFill="1"/>
    <xf numFmtId="0" fontId="0" fillId="5" borderId="0" xfId="0" applyFill="1"/>
    <xf numFmtId="0" fontId="17" fillId="5" borderId="0" xfId="0" applyFont="1" applyFill="1"/>
    <xf numFmtId="0" fontId="18" fillId="5" borderId="0" xfId="0" applyFont="1" applyFill="1"/>
    <xf numFmtId="0" fontId="18" fillId="4" borderId="0" xfId="0" applyFont="1" applyFill="1"/>
    <xf numFmtId="0" fontId="17" fillId="4" borderId="0" xfId="0" applyFont="1" applyFill="1"/>
    <xf numFmtId="0" fontId="0" fillId="4" borderId="0" xfId="0" applyFill="1"/>
    <xf numFmtId="2" fontId="5" fillId="4" borderId="0" xfId="2" applyNumberFormat="1" applyFont="1" applyFill="1"/>
    <xf numFmtId="2" fontId="2" fillId="4" borderId="0" xfId="0" applyNumberFormat="1" applyFont="1" applyFill="1"/>
    <xf numFmtId="2" fontId="6" fillId="3" borderId="0" xfId="2" applyNumberFormat="1" applyFont="1" applyFill="1" applyProtection="1">
      <protection locked="0"/>
    </xf>
    <xf numFmtId="44" fontId="5" fillId="3" borderId="0" xfId="1" applyFont="1" applyFill="1" applyProtection="1">
      <protection locked="0"/>
    </xf>
    <xf numFmtId="2" fontId="0" fillId="4" borderId="0" xfId="0" applyNumberFormat="1" applyFill="1" applyProtection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4" sqref="A24"/>
    </sheetView>
  </sheetViews>
  <sheetFormatPr defaultRowHeight="15" x14ac:dyDescent="0.25"/>
  <cols>
    <col min="1" max="1" width="42.5703125" bestFit="1" customWidth="1"/>
    <col min="2" max="2" width="12.5703125" bestFit="1" customWidth="1"/>
    <col min="3" max="3" width="22.85546875" bestFit="1" customWidth="1"/>
    <col min="4" max="4" width="8.5703125" customWidth="1"/>
    <col min="5" max="5" width="6.42578125" customWidth="1"/>
    <col min="7" max="7" width="11.85546875" customWidth="1"/>
    <col min="8" max="8" width="15.85546875" customWidth="1"/>
    <col min="9" max="9" width="17.85546875" customWidth="1"/>
    <col min="10" max="10" width="23.140625" customWidth="1"/>
  </cols>
  <sheetData>
    <row r="1" spans="1:12" ht="19.5" x14ac:dyDescent="0.3">
      <c r="A1" s="24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5.75" x14ac:dyDescent="0.25">
      <c r="A2" s="27" t="s">
        <v>27</v>
      </c>
      <c r="B2" s="26"/>
      <c r="C2" s="26"/>
      <c r="D2" s="26"/>
      <c r="E2" s="25"/>
      <c r="F2" s="25"/>
      <c r="G2" s="25"/>
      <c r="H2" s="25"/>
      <c r="I2" s="25"/>
      <c r="J2" s="25"/>
      <c r="K2" s="25"/>
      <c r="L2" s="25"/>
    </row>
    <row r="3" spans="1:12" s="30" customFormat="1" ht="10.5" customHeight="1" x14ac:dyDescent="0.25">
      <c r="A3" s="28"/>
      <c r="B3" s="29"/>
      <c r="C3" s="29"/>
      <c r="D3" s="29"/>
    </row>
    <row r="4" spans="1:12" ht="21" x14ac:dyDescent="0.35">
      <c r="A4" s="7" t="s">
        <v>12</v>
      </c>
      <c r="B4" s="7"/>
      <c r="C4" s="7"/>
      <c r="D4" s="8"/>
      <c r="F4" s="12" t="s">
        <v>15</v>
      </c>
      <c r="G4" s="8"/>
      <c r="H4" s="8"/>
      <c r="I4" s="8"/>
      <c r="J4" s="8"/>
      <c r="K4" s="8"/>
      <c r="L4" s="8"/>
    </row>
    <row r="5" spans="1:12" ht="18.75" x14ac:dyDescent="0.3">
      <c r="A5" s="9" t="s">
        <v>7</v>
      </c>
      <c r="B5" s="8"/>
      <c r="C5" s="8"/>
      <c r="D5" s="8"/>
      <c r="F5" s="8"/>
      <c r="G5" s="8"/>
      <c r="H5" s="8"/>
      <c r="I5" s="8"/>
      <c r="J5" s="8"/>
      <c r="K5" s="8"/>
      <c r="L5" s="8"/>
    </row>
    <row r="6" spans="1:12" ht="18.75" x14ac:dyDescent="0.3">
      <c r="A6" s="9"/>
      <c r="B6" s="8"/>
      <c r="C6" s="8"/>
      <c r="D6" s="8"/>
      <c r="F6" s="17" t="s">
        <v>17</v>
      </c>
      <c r="J6" s="34">
        <v>50</v>
      </c>
    </row>
    <row r="7" spans="1:12" ht="18.75" x14ac:dyDescent="0.3">
      <c r="A7" s="10" t="s">
        <v>8</v>
      </c>
      <c r="B7" s="5" t="s">
        <v>4</v>
      </c>
      <c r="C7" s="10" t="s">
        <v>9</v>
      </c>
      <c r="D7" s="4"/>
      <c r="E7" s="2"/>
      <c r="F7" s="3"/>
      <c r="G7" s="3"/>
      <c r="H7" s="3"/>
      <c r="I7" s="3"/>
    </row>
    <row r="8" spans="1:12" ht="18.75" x14ac:dyDescent="0.3">
      <c r="A8" s="2" t="s">
        <v>1</v>
      </c>
      <c r="B8" s="33">
        <v>10</v>
      </c>
      <c r="C8" s="18">
        <f>(100-B13)/100</f>
        <v>0.49349999999999999</v>
      </c>
      <c r="D8" s="3"/>
      <c r="E8" s="3"/>
      <c r="F8" s="2" t="s">
        <v>16</v>
      </c>
      <c r="G8" s="3"/>
      <c r="H8" s="15">
        <f>J6</f>
        <v>50</v>
      </c>
      <c r="I8" s="16">
        <f>C8</f>
        <v>0.49349999999999999</v>
      </c>
      <c r="J8" s="13">
        <f>J6/C8</f>
        <v>101.31712259371834</v>
      </c>
    </row>
    <row r="9" spans="1:12" ht="18.75" x14ac:dyDescent="0.3">
      <c r="A9" s="2" t="s">
        <v>0</v>
      </c>
      <c r="B9" s="33">
        <v>3.65</v>
      </c>
      <c r="C9" s="18"/>
      <c r="D9" s="3"/>
      <c r="E9" s="3"/>
      <c r="F9" s="1"/>
      <c r="I9" s="6"/>
      <c r="J9" s="14"/>
    </row>
    <row r="10" spans="1:12" ht="18.75" x14ac:dyDescent="0.3">
      <c r="A10" s="2" t="s">
        <v>2</v>
      </c>
      <c r="B10" s="33">
        <v>17</v>
      </c>
      <c r="C10" s="18"/>
      <c r="D10" s="3"/>
      <c r="E10" s="3"/>
      <c r="F10" s="2" t="s">
        <v>16</v>
      </c>
      <c r="G10" s="3"/>
      <c r="H10" s="15">
        <f>J6</f>
        <v>50</v>
      </c>
      <c r="I10" s="16">
        <f>C19</f>
        <v>2.0263424518743669</v>
      </c>
      <c r="J10" s="13">
        <f>J6*C19</f>
        <v>101.31712259371835</v>
      </c>
    </row>
    <row r="11" spans="1:12" ht="18.75" x14ac:dyDescent="0.3">
      <c r="A11" s="2" t="s">
        <v>6</v>
      </c>
      <c r="B11" s="33">
        <v>0</v>
      </c>
      <c r="C11" s="18"/>
      <c r="D11" s="2"/>
      <c r="E11" s="3"/>
      <c r="F11" s="3"/>
      <c r="G11" s="3"/>
      <c r="H11" s="3"/>
      <c r="I11" s="3"/>
    </row>
    <row r="12" spans="1:12" ht="18.75" x14ac:dyDescent="0.3">
      <c r="A12" s="2" t="s">
        <v>3</v>
      </c>
      <c r="B12" s="33">
        <v>20</v>
      </c>
      <c r="C12" s="18"/>
      <c r="D12" s="3"/>
      <c r="E12" s="3"/>
      <c r="F12" s="3"/>
      <c r="G12" s="3"/>
      <c r="H12" s="3"/>
      <c r="I12" s="3"/>
    </row>
    <row r="13" spans="1:12" ht="18.75" x14ac:dyDescent="0.3">
      <c r="A13" s="2" t="s">
        <v>5</v>
      </c>
      <c r="B13" s="31">
        <f>SUM(B8:B12)</f>
        <v>50.65</v>
      </c>
      <c r="C13" s="18"/>
      <c r="D13" s="3"/>
      <c r="E13" s="3"/>
      <c r="F13" s="12" t="s">
        <v>28</v>
      </c>
      <c r="G13" s="8"/>
      <c r="H13" s="8"/>
      <c r="I13" s="8"/>
      <c r="J13" s="8"/>
      <c r="K13" s="8"/>
      <c r="L13" s="8"/>
    </row>
    <row r="14" spans="1:12" ht="18.75" x14ac:dyDescent="0.3">
      <c r="A14" s="3"/>
      <c r="B14" s="3"/>
      <c r="C14" s="3"/>
      <c r="D14" s="3"/>
      <c r="E14" s="3"/>
      <c r="F14" s="8"/>
      <c r="G14" s="8"/>
      <c r="H14" s="8"/>
      <c r="I14" s="8"/>
      <c r="J14" s="8"/>
      <c r="K14" s="8"/>
      <c r="L14" s="8"/>
    </row>
    <row r="15" spans="1:12" ht="21" x14ac:dyDescent="0.35">
      <c r="A15" s="7" t="s">
        <v>10</v>
      </c>
      <c r="B15" s="7"/>
      <c r="C15" s="7"/>
      <c r="D15" s="8"/>
      <c r="E15" s="3"/>
      <c r="F15" s="17" t="s">
        <v>18</v>
      </c>
      <c r="J15" s="34">
        <v>10000</v>
      </c>
      <c r="K15" s="23" t="s">
        <v>24</v>
      </c>
    </row>
    <row r="16" spans="1:12" ht="18.75" x14ac:dyDescent="0.3">
      <c r="A16" s="9" t="s">
        <v>11</v>
      </c>
      <c r="B16" s="8"/>
      <c r="C16" s="8"/>
      <c r="D16" s="8"/>
      <c r="E16" s="3"/>
      <c r="F16" s="20" t="s">
        <v>19</v>
      </c>
      <c r="J16" s="21">
        <f>(J8/100)*B12</f>
        <v>20.263424518743669</v>
      </c>
      <c r="K16" s="23" t="s">
        <v>20</v>
      </c>
    </row>
    <row r="17" spans="1:11" ht="18.75" x14ac:dyDescent="0.3">
      <c r="A17" s="11" t="s">
        <v>13</v>
      </c>
      <c r="B17" s="8"/>
      <c r="C17" s="8"/>
      <c r="D17" s="8"/>
      <c r="E17" s="3"/>
      <c r="K17" s="23"/>
    </row>
    <row r="18" spans="1:11" ht="17.25" x14ac:dyDescent="0.3">
      <c r="A18" s="19" t="s">
        <v>14</v>
      </c>
      <c r="B18" s="19"/>
      <c r="C18" s="19"/>
      <c r="K18" s="23"/>
    </row>
    <row r="19" spans="1:11" ht="18.75" x14ac:dyDescent="0.3">
      <c r="A19" t="str">
        <f>A8</f>
        <v>Comissões</v>
      </c>
      <c r="B19" s="35">
        <f>B8</f>
        <v>10</v>
      </c>
      <c r="C19" s="18">
        <f>1/((100-B24)/100)</f>
        <v>2.0263424518743669</v>
      </c>
      <c r="F19" s="2" t="s">
        <v>21</v>
      </c>
      <c r="G19" s="3"/>
      <c r="H19" s="15"/>
      <c r="I19" s="16"/>
      <c r="J19" s="22">
        <f>J15/J16</f>
        <v>493.49999999999994</v>
      </c>
      <c r="K19" s="23" t="s">
        <v>23</v>
      </c>
    </row>
    <row r="20" spans="1:11" ht="18.75" x14ac:dyDescent="0.3">
      <c r="A20" t="str">
        <f t="shared" ref="A20:B24" si="0">A9</f>
        <v>PIS/COFINS</v>
      </c>
      <c r="B20" s="35">
        <f t="shared" si="0"/>
        <v>3.65</v>
      </c>
      <c r="C20" s="18"/>
      <c r="F20" s="1"/>
      <c r="I20" s="6"/>
      <c r="J20" s="14"/>
      <c r="K20" s="23"/>
    </row>
    <row r="21" spans="1:11" ht="18.75" x14ac:dyDescent="0.3">
      <c r="A21" t="str">
        <f t="shared" si="0"/>
        <v>ICMS ou ISSQN</v>
      </c>
      <c r="B21" s="35">
        <f t="shared" si="0"/>
        <v>17</v>
      </c>
      <c r="C21" s="18"/>
      <c r="F21" s="2" t="s">
        <v>22</v>
      </c>
      <c r="G21" s="3"/>
      <c r="H21" s="15"/>
      <c r="I21" s="16"/>
      <c r="J21" s="13">
        <f>J19*J10</f>
        <v>50000</v>
      </c>
      <c r="K21" s="23" t="s">
        <v>25</v>
      </c>
    </row>
    <row r="22" spans="1:11" x14ac:dyDescent="0.25">
      <c r="A22" t="str">
        <f t="shared" si="0"/>
        <v>Despesas adm (por ex. propaganda)</v>
      </c>
      <c r="B22" s="35">
        <f t="shared" si="0"/>
        <v>0</v>
      </c>
      <c r="C22" s="18"/>
    </row>
    <row r="23" spans="1:11" x14ac:dyDescent="0.25">
      <c r="A23" t="str">
        <f t="shared" si="0"/>
        <v>Lucro Desejado</v>
      </c>
      <c r="B23" s="35">
        <f t="shared" si="0"/>
        <v>20</v>
      </c>
      <c r="C23" s="18"/>
    </row>
    <row r="24" spans="1:11" x14ac:dyDescent="0.25">
      <c r="A24" t="str">
        <f t="shared" si="0"/>
        <v>TOTAL</v>
      </c>
      <c r="B24" s="32">
        <f t="shared" si="0"/>
        <v>50.65</v>
      </c>
      <c r="C24" s="18"/>
    </row>
  </sheetData>
  <sheetProtection password="CA6C" sheet="1" objects="1" scenarios="1"/>
  <mergeCells count="3">
    <mergeCell ref="C8:C13"/>
    <mergeCell ref="C19:C24"/>
    <mergeCell ref="A18:C18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profsergio.net</dc:creator>
  <cp:lastModifiedBy>profsergio.net</cp:lastModifiedBy>
  <dcterms:created xsi:type="dcterms:W3CDTF">2013-11-14T17:28:46Z</dcterms:created>
  <dcterms:modified xsi:type="dcterms:W3CDTF">2013-11-17T19:43:54Z</dcterms:modified>
</cp:coreProperties>
</file>